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0" windowWidth="12000" windowHeight="5780"/>
  </bookViews>
  <sheets>
    <sheet name="Berechnungen ObstRebbau" sheetId="1" r:id="rId1"/>
  </sheet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14" i="1" l="1"/>
  <c r="K14" i="1"/>
  <c r="K11" i="1"/>
  <c r="K10" i="1"/>
  <c r="K8" i="1"/>
  <c r="K7" i="1"/>
  <c r="K12" i="1"/>
  <c r="F11" i="1"/>
  <c r="F10" i="1"/>
  <c r="F9" i="1"/>
  <c r="F8" i="1"/>
  <c r="F7" i="1"/>
  <c r="K16" i="1"/>
  <c r="K18" i="1"/>
  <c r="F12" i="1"/>
  <c r="F16" i="1"/>
  <c r="F18" i="1"/>
  <c r="F20" i="1"/>
</calcChain>
</file>

<file path=xl/sharedStrings.xml><?xml version="1.0" encoding="utf-8"?>
<sst xmlns="http://schemas.openxmlformats.org/spreadsheetml/2006/main" count="53" uniqueCount="42">
  <si>
    <t>Beitrag Spezialkulturen (Niederstammobstbau und Rebbau)</t>
  </si>
  <si>
    <t>Punkte</t>
  </si>
  <si>
    <t>ha</t>
  </si>
  <si>
    <t xml:space="preserve">Arten </t>
  </si>
  <si>
    <t>Total</t>
  </si>
  <si>
    <t>0 bis 5 Punkte</t>
  </si>
  <si>
    <t>Pro 50 m ohne Zaun entlang von öffentlichen Wegen</t>
    <phoneticPr fontId="2" type="noConversion"/>
  </si>
  <si>
    <t>Pro angebaute Obstart (mind 5% Ertrag, mind. 2 Reihen)</t>
    <phoneticPr fontId="2" type="noConversion"/>
  </si>
  <si>
    <t>Massnahme:</t>
    <phoneticPr fontId="2" type="noConversion"/>
  </si>
  <si>
    <t>Bepflanzung (mind. 1.5 m hoch) am Reihenanfang; pro 10 Reihen</t>
  </si>
  <si>
    <t>Bewachsener Zaun, pro 20 m</t>
  </si>
  <si>
    <t>Reihen</t>
  </si>
  <si>
    <t>Fläche Obstbau</t>
  </si>
  <si>
    <t>Fläche Rebbau</t>
  </si>
  <si>
    <t>Bewirtschaftete Fläche (Obst- und Rebbau getrennt)</t>
  </si>
  <si>
    <t>m</t>
  </si>
  <si>
    <t>Obstbau</t>
  </si>
  <si>
    <t>Rebbau</t>
  </si>
  <si>
    <t>Zwischentotal Punkte</t>
  </si>
  <si>
    <t>Punktzahl pro ha Fläche (Übertrag auf Agate)</t>
  </si>
  <si>
    <t>Punkte Obstbau</t>
  </si>
  <si>
    <t>Punkte Rebbau</t>
  </si>
  <si>
    <t>Eingabe</t>
  </si>
  <si>
    <t>Das ausgefüllte Formular bitte für eine allfällige Kontrolle aufbewahren, zusammen mit einem Plan, auf welchem die Standorte der Massnahmen ersichtlich sind.</t>
  </si>
  <si>
    <t>kein Beitrag</t>
  </si>
  <si>
    <t>Berechnung:</t>
  </si>
  <si>
    <t>6 bis 10 Punkte:</t>
  </si>
  <si>
    <t>11 bis 15 Punkte:</t>
  </si>
  <si>
    <t>pro weitere 5 Punkte:</t>
  </si>
  <si>
    <t>Bsp.:</t>
  </si>
  <si>
    <t>usw.</t>
  </si>
  <si>
    <t>Pro 0.2 ha mit Holzpfosten (ohne Ankerpfähle) oder ohne Pfähle</t>
  </si>
  <si>
    <t>Beitrag Massnahme Spezialkultur</t>
  </si>
  <si>
    <t>Beitrag Total (max. Fr. 600 pro Betrieb)</t>
  </si>
  <si>
    <t>pro ha</t>
  </si>
  <si>
    <r>
      <t>150.</t>
    </r>
    <r>
      <rPr>
        <sz val="9"/>
        <color indexed="8"/>
        <rFont val="Calibri"/>
        <family val="2"/>
      </rPr>
      <t xml:space="preserve">– </t>
    </r>
  </si>
  <si>
    <t>Maximal Fr. 600.– pro Betrieb.</t>
  </si>
  <si>
    <t>150.–</t>
  </si>
  <si>
    <t>300.–</t>
  </si>
  <si>
    <t>Landschaftsqualität Thurgau</t>
  </si>
  <si>
    <t>÷</t>
    <phoneticPr fontId="2" type="noConversion"/>
  </si>
  <si>
    <t>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</si>
</sst>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&quot;Fr.&quot;\ * #,##0_ ;_ &quot;Fr.&quot;\ * \-#,##0_ ;_ &quot;Fr.&quot;\ * &quot;-&quot;_ ;_ @_ "/>
    <numFmt numFmtId="165" formatCode="0.00;\-0.00;* &quot;-&quot;"/>
    <numFmt numFmtId="166" formatCode="0;\-0;* &quot;-&quot;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Verdana"/>
      <family val="2"/>
    </font>
    <font>
      <b/>
      <sz val="11"/>
      <color indexed="8"/>
      <name val="Calibri"/>
      <family val="2"/>
    </font>
    <font>
      <sz val="13"/>
      <color indexed="8"/>
      <name val="Calibri"/>
      <family val="2"/>
    </font>
    <font>
      <b/>
      <sz val="13"/>
      <color indexed="10"/>
      <name val="Calibri"/>
      <family val="2"/>
    </font>
    <font>
      <b/>
      <sz val="9"/>
      <color theme="1"/>
      <name val="Calibri"/>
      <family val="2"/>
      <scheme val="minor"/>
    </font>
    <font>
      <sz val="11"/>
      <color indexed="8"/>
      <name val="Symbol"/>
      <family val="1"/>
      <charset val="2"/>
    </font>
    <font>
      <b/>
      <sz val="13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indexed="10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20"/>
      <color indexed="8"/>
      <name val="Calibri"/>
      <family val="2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9"/>
      <color indexed="8"/>
      <name val="Calibri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2F2F2"/>
      </patternFill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hair">
        <color rgb="FF3F3F3F"/>
      </bottom>
      <diagonal/>
    </border>
    <border>
      <left/>
      <right style="thin">
        <color rgb="FF3F3F3F"/>
      </right>
      <top/>
      <bottom style="hair">
        <color rgb="FF3F3F3F"/>
      </bottom>
      <diagonal/>
    </border>
    <border>
      <left style="hair">
        <color rgb="FF3F3F3F"/>
      </left>
      <right style="hair">
        <color rgb="FF3F3F3F"/>
      </right>
      <top style="hair">
        <color rgb="FF3F3F3F"/>
      </top>
      <bottom style="hair">
        <color rgb="FF3F3F3F"/>
      </bottom>
      <diagonal/>
    </border>
  </borders>
  <cellStyleXfs count="2">
    <xf numFmtId="0" fontId="0" fillId="0" borderId="0"/>
    <xf numFmtId="0" fontId="19" fillId="3" borderId="13" applyNumberFormat="0" applyAlignment="0" applyProtection="0"/>
  </cellStyleXfs>
  <cellXfs count="87">
    <xf numFmtId="0" fontId="0" fillId="0" borderId="0" xfId="0"/>
    <xf numFmtId="0" fontId="6" fillId="0" borderId="0" xfId="0" applyFont="1" applyAlignment="1">
      <alignment horizontal="right"/>
    </xf>
    <xf numFmtId="0" fontId="0" fillId="0" borderId="0" xfId="0" applyProtection="1">
      <protection locked="0"/>
    </xf>
    <xf numFmtId="0" fontId="1" fillId="0" borderId="0" xfId="0" applyNumberFormat="1" applyFont="1" applyProtection="1"/>
    <xf numFmtId="0" fontId="0" fillId="0" borderId="0" xfId="0" applyNumberFormat="1" applyProtection="1"/>
    <xf numFmtId="0" fontId="3" fillId="0" borderId="0" xfId="0" applyNumberFormat="1" applyFont="1" applyProtection="1"/>
    <xf numFmtId="0" fontId="11" fillId="0" borderId="0" xfId="0" applyNumberFormat="1" applyFont="1" applyProtection="1"/>
    <xf numFmtId="0" fontId="8" fillId="0" borderId="1" xfId="0" applyNumberFormat="1" applyFont="1" applyBorder="1" applyAlignment="1" applyProtection="1">
      <alignment vertical="center"/>
    </xf>
    <xf numFmtId="0" fontId="4" fillId="0" borderId="1" xfId="0" applyNumberFormat="1" applyFont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NumberFormat="1" applyFont="1" applyFill="1" applyAlignment="1" applyProtection="1">
      <alignment horizontal="center"/>
    </xf>
    <xf numFmtId="0" fontId="0" fillId="0" borderId="0" xfId="0" applyNumberFormat="1" applyFill="1" applyProtection="1"/>
    <xf numFmtId="0" fontId="7" fillId="0" borderId="0" xfId="0" applyNumberFormat="1" applyFont="1" applyFill="1" applyBorder="1" applyAlignment="1" applyProtection="1">
      <alignment horizontal="right"/>
    </xf>
    <xf numFmtId="0" fontId="0" fillId="0" borderId="10" xfId="0" applyNumberFormat="1" applyBorder="1" applyProtection="1"/>
    <xf numFmtId="0" fontId="0" fillId="0" borderId="10" xfId="0" applyNumberFormat="1" applyBorder="1" applyAlignment="1" applyProtection="1">
      <alignment horizontal="center"/>
    </xf>
    <xf numFmtId="0" fontId="0" fillId="0" borderId="10" xfId="0" applyNumberFormat="1" applyFill="1" applyBorder="1" applyProtection="1"/>
    <xf numFmtId="0" fontId="0" fillId="0" borderId="11" xfId="0" applyNumberFormat="1" applyBorder="1" applyProtection="1"/>
    <xf numFmtId="0" fontId="0" fillId="0" borderId="11" xfId="0" applyNumberFormat="1" applyBorder="1" applyAlignment="1" applyProtection="1">
      <alignment horizontal="center"/>
    </xf>
    <xf numFmtId="0" fontId="0" fillId="0" borderId="11" xfId="0" applyNumberFormat="1" applyFill="1" applyBorder="1" applyProtection="1"/>
    <xf numFmtId="0" fontId="1" fillId="0" borderId="12" xfId="0" applyNumberFormat="1" applyFont="1" applyBorder="1" applyProtection="1"/>
    <xf numFmtId="0" fontId="0" fillId="0" borderId="12" xfId="0" applyNumberFormat="1" applyBorder="1" applyProtection="1"/>
    <xf numFmtId="0" fontId="0" fillId="0" borderId="12" xfId="0" applyNumberFormat="1" applyFill="1" applyBorder="1" applyProtection="1"/>
    <xf numFmtId="0" fontId="1" fillId="0" borderId="10" xfId="0" applyNumberFormat="1" applyFont="1" applyBorder="1" applyProtection="1"/>
    <xf numFmtId="0" fontId="1" fillId="0" borderId="0" xfId="0" applyNumberFormat="1" applyFont="1" applyBorder="1" applyProtection="1"/>
    <xf numFmtId="0" fontId="0" fillId="0" borderId="0" xfId="0" applyNumberFormat="1" applyBorder="1" applyProtection="1"/>
    <xf numFmtId="0" fontId="7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NumberFormat="1" applyFont="1" applyAlignment="1" applyProtection="1">
      <alignment vertical="center"/>
    </xf>
    <xf numFmtId="0" fontId="6" fillId="0" borderId="0" xfId="0" applyNumberFormat="1" applyFont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horizontal="right" vertical="center"/>
    </xf>
    <xf numFmtId="0" fontId="6" fillId="0" borderId="3" xfId="0" applyFont="1" applyBorder="1"/>
    <xf numFmtId="0" fontId="14" fillId="0" borderId="4" xfId="0" applyNumberFormat="1" applyFont="1" applyBorder="1" applyProtection="1"/>
    <xf numFmtId="0" fontId="14" fillId="0" borderId="4" xfId="0" applyFont="1" applyBorder="1"/>
    <xf numFmtId="0" fontId="14" fillId="0" borderId="6" xfId="0" applyFont="1" applyBorder="1"/>
    <xf numFmtId="0" fontId="14" fillId="0" borderId="0" xfId="0" applyNumberFormat="1" applyFont="1" applyBorder="1" applyProtection="1"/>
    <xf numFmtId="0" fontId="14" fillId="0" borderId="0" xfId="0" applyFont="1" applyBorder="1"/>
    <xf numFmtId="0" fontId="14" fillId="0" borderId="0" xfId="0" applyNumberFormat="1" applyFont="1" applyBorder="1" applyAlignment="1" applyProtection="1">
      <alignment horizontal="left"/>
    </xf>
    <xf numFmtId="0" fontId="14" fillId="0" borderId="8" xfId="0" applyNumberFormat="1" applyFont="1" applyBorder="1" applyProtection="1"/>
    <xf numFmtId="0" fontId="14" fillId="0" borderId="2" xfId="0" applyNumberFormat="1" applyFont="1" applyBorder="1" applyProtection="1"/>
    <xf numFmtId="0" fontId="6" fillId="0" borderId="6" xfId="0" applyFont="1" applyBorder="1"/>
    <xf numFmtId="0" fontId="6" fillId="0" borderId="2" xfId="0" applyNumberFormat="1" applyFont="1" applyBorder="1" applyProtection="1"/>
    <xf numFmtId="0" fontId="0" fillId="0" borderId="4" xfId="0" applyNumberFormat="1" applyBorder="1" applyProtection="1"/>
    <xf numFmtId="0" fontId="0" fillId="0" borderId="5" xfId="0" applyNumberFormat="1" applyBorder="1" applyProtection="1"/>
    <xf numFmtId="0" fontId="0" fillId="0" borderId="7" xfId="0" applyNumberFormat="1" applyBorder="1" applyProtection="1"/>
    <xf numFmtId="0" fontId="0" fillId="0" borderId="2" xfId="0" applyNumberFormat="1" applyBorder="1" applyProtection="1"/>
    <xf numFmtId="0" fontId="0" fillId="0" borderId="9" xfId="0" applyNumberFormat="1" applyBorder="1" applyProtection="1"/>
    <xf numFmtId="0" fontId="15" fillId="0" borderId="0" xfId="0" applyFont="1"/>
    <xf numFmtId="0" fontId="16" fillId="0" borderId="0" xfId="0" applyNumberFormat="1" applyFont="1" applyProtection="1"/>
    <xf numFmtId="0" fontId="17" fillId="0" borderId="0" xfId="0" applyNumberFormat="1" applyFont="1" applyAlignment="1" applyProtection="1">
      <alignment horizontal="right"/>
    </xf>
    <xf numFmtId="0" fontId="0" fillId="0" borderId="0" xfId="0" applyNumberFormat="1" applyFill="1" applyBorder="1" applyProtection="1"/>
    <xf numFmtId="164" fontId="0" fillId="0" borderId="0" xfId="0" applyNumberFormat="1" applyFill="1" applyBorder="1" applyProtection="1">
      <protection hidden="1"/>
    </xf>
    <xf numFmtId="164" fontId="19" fillId="0" borderId="13" xfId="1" applyNumberFormat="1" applyFill="1" applyProtection="1">
      <protection hidden="1"/>
    </xf>
    <xf numFmtId="0" fontId="1" fillId="0" borderId="14" xfId="0" applyNumberFormat="1" applyFont="1" applyBorder="1" applyProtection="1"/>
    <xf numFmtId="0" fontId="0" fillId="0" borderId="14" xfId="0" applyNumberFormat="1" applyBorder="1" applyProtection="1"/>
    <xf numFmtId="0" fontId="0" fillId="0" borderId="14" xfId="0" applyNumberFormat="1" applyFill="1" applyBorder="1" applyProtection="1"/>
    <xf numFmtId="0" fontId="0" fillId="0" borderId="15" xfId="0" applyNumberFormat="1" applyFill="1" applyBorder="1" applyProtection="1"/>
    <xf numFmtId="49" fontId="14" fillId="0" borderId="0" xfId="0" applyNumberFormat="1" applyFont="1" applyBorder="1" applyAlignment="1" applyProtection="1">
      <alignment horizontal="right"/>
    </xf>
    <xf numFmtId="0" fontId="6" fillId="4" borderId="0" xfId="0" applyNumberFormat="1" applyFont="1" applyFill="1" applyBorder="1" applyAlignment="1" applyProtection="1">
      <alignment horizontal="right" vertical="center"/>
    </xf>
    <xf numFmtId="0" fontId="0" fillId="4" borderId="10" xfId="0" applyNumberFormat="1" applyFill="1" applyBorder="1" applyAlignment="1" applyProtection="1">
      <alignment horizontal="center"/>
    </xf>
    <xf numFmtId="0" fontId="0" fillId="4" borderId="11" xfId="0" applyNumberFormat="1" applyFill="1" applyBorder="1" applyAlignment="1" applyProtection="1">
      <alignment horizontal="center"/>
    </xf>
    <xf numFmtId="0" fontId="0" fillId="4" borderId="12" xfId="0" applyNumberFormat="1" applyFill="1" applyBorder="1" applyProtection="1"/>
    <xf numFmtId="0" fontId="0" fillId="4" borderId="0" xfId="0" applyNumberFormat="1" applyFill="1" applyBorder="1" applyProtection="1"/>
    <xf numFmtId="0" fontId="1" fillId="4" borderId="10" xfId="0" applyNumberFormat="1" applyFont="1" applyFill="1" applyBorder="1" applyAlignment="1" applyProtection="1">
      <alignment horizontal="left"/>
    </xf>
    <xf numFmtId="0" fontId="3" fillId="4" borderId="1" xfId="0" applyNumberFormat="1" applyFont="1" applyFill="1" applyBorder="1" applyAlignment="1" applyProtection="1">
      <alignment vertical="center"/>
    </xf>
    <xf numFmtId="0" fontId="6" fillId="4" borderId="0" xfId="0" applyNumberFormat="1" applyFont="1" applyFill="1" applyBorder="1" applyAlignment="1" applyProtection="1">
      <alignment vertical="center"/>
    </xf>
    <xf numFmtId="0" fontId="13" fillId="4" borderId="10" xfId="0" applyNumberFormat="1" applyFont="1" applyFill="1" applyBorder="1" applyProtection="1"/>
    <xf numFmtId="166" fontId="0" fillId="4" borderId="10" xfId="0" applyNumberFormat="1" applyFill="1" applyBorder="1" applyProtection="1">
      <protection hidden="1"/>
    </xf>
    <xf numFmtId="0" fontId="13" fillId="4" borderId="11" xfId="0" applyNumberFormat="1" applyFont="1" applyFill="1" applyBorder="1" applyProtection="1"/>
    <xf numFmtId="166" fontId="0" fillId="4" borderId="11" xfId="0" applyNumberFormat="1" applyFill="1" applyBorder="1" applyProtection="1">
      <protection hidden="1"/>
    </xf>
    <xf numFmtId="0" fontId="3" fillId="4" borderId="12" xfId="0" applyNumberFormat="1" applyFont="1" applyFill="1" applyBorder="1" applyProtection="1"/>
    <xf numFmtId="166" fontId="0" fillId="4" borderId="12" xfId="0" applyNumberFormat="1" applyFill="1" applyBorder="1" applyProtection="1"/>
    <xf numFmtId="0" fontId="3" fillId="4" borderId="0" xfId="0" applyNumberFormat="1" applyFont="1" applyFill="1" applyBorder="1" applyProtection="1"/>
    <xf numFmtId="0" fontId="21" fillId="4" borderId="0" xfId="0" applyNumberFormat="1" applyFont="1" applyFill="1" applyBorder="1" applyAlignment="1" applyProtection="1">
      <alignment horizontal="right"/>
    </xf>
    <xf numFmtId="165" fontId="0" fillId="4" borderId="10" xfId="0" applyNumberFormat="1" applyFill="1" applyBorder="1" applyProtection="1"/>
    <xf numFmtId="0" fontId="4" fillId="4" borderId="1" xfId="0" applyNumberFormat="1" applyFont="1" applyFill="1" applyBorder="1" applyAlignment="1" applyProtection="1">
      <alignment vertical="center"/>
    </xf>
    <xf numFmtId="166" fontId="10" fillId="4" borderId="1" xfId="0" applyNumberFormat="1" applyFont="1" applyFill="1" applyBorder="1" applyAlignment="1" applyProtection="1">
      <alignment vertical="center"/>
      <protection hidden="1"/>
    </xf>
    <xf numFmtId="164" fontId="18" fillId="4" borderId="16" xfId="1" applyNumberFormat="1" applyFont="1" applyFill="1" applyBorder="1" applyProtection="1">
      <protection hidden="1"/>
    </xf>
    <xf numFmtId="0" fontId="0" fillId="4" borderId="0" xfId="0" applyNumberFormat="1" applyFill="1" applyBorder="1" applyAlignment="1" applyProtection="1">
      <alignment vertical="center"/>
    </xf>
    <xf numFmtId="0" fontId="0" fillId="4" borderId="10" xfId="0" applyNumberFormat="1" applyFill="1" applyBorder="1" applyProtection="1"/>
    <xf numFmtId="0" fontId="0" fillId="4" borderId="11" xfId="0" applyNumberFormat="1" applyFill="1" applyBorder="1" applyProtection="1"/>
    <xf numFmtId="0" fontId="0" fillId="4" borderId="11" xfId="0" applyNumberFormat="1" applyFill="1" applyBorder="1" applyProtection="1">
      <protection hidden="1"/>
    </xf>
    <xf numFmtId="165" fontId="3" fillId="5" borderId="10" xfId="0" applyNumberFormat="1" applyFont="1" applyFill="1" applyBorder="1" applyProtection="1">
      <protection locked="0"/>
    </xf>
    <xf numFmtId="166" fontId="3" fillId="5" borderId="11" xfId="0" applyNumberFormat="1" applyFont="1" applyFill="1" applyBorder="1" applyProtection="1">
      <protection locked="0"/>
    </xf>
    <xf numFmtId="0" fontId="3" fillId="4" borderId="11" xfId="0" applyNumberFormat="1" applyFont="1" applyFill="1" applyBorder="1" applyProtection="1"/>
    <xf numFmtId="0" fontId="12" fillId="2" borderId="0" xfId="0" applyNumberFormat="1" applyFont="1" applyFill="1" applyBorder="1" applyAlignment="1" applyProtection="1">
      <alignment horizontal="center" vertical="center"/>
    </xf>
  </cellXfs>
  <cellStyles count="2">
    <cellStyle name="Ausgabe" xfId="1" builtinId="21"/>
    <cellStyle name="Standard" xfId="0" builtinId="0"/>
  </cellStyles>
  <dxfs count="0"/>
  <tableStyles count="0" defaultTableStyle="TableStyleMedium2"/>
  <colors>
    <mruColors>
      <color rgb="FFF5F5F5"/>
      <color rgb="FFF8F8F8"/>
      <color rgb="FFF9F9F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landschaftsqualitaet-tg.ch/mtg_beitragskonzept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3</xdr:row>
      <xdr:rowOff>0</xdr:rowOff>
    </xdr:from>
    <xdr:ext cx="10096500" cy="516680"/>
    <xdr:sp macro="" textlink="">
      <xdr:nvSpPr>
        <xdr:cNvPr id="2" name="Textfeld 1">
          <a:hlinkClick xmlns:r="http://schemas.openxmlformats.org/officeDocument/2006/relationships" r:id="rId1"/>
        </xdr:cNvPr>
        <xdr:cNvSpPr txBox="1"/>
      </xdr:nvSpPr>
      <xdr:spPr>
        <a:xfrm>
          <a:off x="19050" y="733425"/>
          <a:ext cx="10096500" cy="516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Die Massnahmen sind in den entsprechenden Broschüren und auf der Webseite www. landschaftsqualitaet-tg.ch beschrieben.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Die Punktezahl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wird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für Obst- und Rebflächen getrennt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berechnet und auf Agate entsprechend  getrennt eingegeben.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Es können nur Elemente ausserhalb der Bauzone einbezogen werden. </a:t>
          </a:r>
          <a:endParaRPr lang="de-CH" b="1">
            <a:effectLst/>
          </a:endParaRPr>
        </a:p>
      </xdr:txBody>
    </xdr:sp>
    <xdr:clientData/>
  </xdr:oneCellAnchor>
  <xdr:twoCellAnchor>
    <xdr:from>
      <xdr:col>6</xdr:col>
      <xdr:colOff>0</xdr:colOff>
      <xdr:row>17</xdr:row>
      <xdr:rowOff>190497</xdr:rowOff>
    </xdr:from>
    <xdr:to>
      <xdr:col>10</xdr:col>
      <xdr:colOff>342904</xdr:colOff>
      <xdr:row>19</xdr:row>
      <xdr:rowOff>142874</xdr:rowOff>
    </xdr:to>
    <xdr:cxnSp macro="">
      <xdr:nvCxnSpPr>
        <xdr:cNvPr id="4" name="Gewinkelte Verbindung 3"/>
        <xdr:cNvCxnSpPr/>
      </xdr:nvCxnSpPr>
      <xdr:spPr>
        <a:xfrm rot="10800000" flipV="1">
          <a:off x="7210425" y="4991097"/>
          <a:ext cx="2533654" cy="333377"/>
        </a:xfrm>
        <a:prstGeom prst="bentConnector3">
          <a:avLst>
            <a:gd name="adj1" fmla="val 0"/>
          </a:avLst>
        </a:prstGeom>
        <a:ln w="6350">
          <a:solidFill>
            <a:sysClr val="windowText" lastClr="000000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333375</xdr:colOff>
      <xdr:row>18</xdr:row>
      <xdr:rowOff>9525</xdr:rowOff>
    </xdr:from>
    <xdr:to>
      <xdr:col>5</xdr:col>
      <xdr:colOff>333375</xdr:colOff>
      <xdr:row>19</xdr:row>
      <xdr:rowOff>0</xdr:rowOff>
    </xdr:to>
    <xdr:cxnSp macro="">
      <xdr:nvCxnSpPr>
        <xdr:cNvPr id="7" name="Gerade Verbindung mit Pfeil 6"/>
        <xdr:cNvCxnSpPr/>
      </xdr:nvCxnSpPr>
      <xdr:spPr>
        <a:xfrm>
          <a:off x="6896100" y="5000625"/>
          <a:ext cx="0" cy="180975"/>
        </a:xfrm>
        <a:prstGeom prst="straightConnector1">
          <a:avLst/>
        </a:prstGeom>
        <a:ln w="6350">
          <a:solidFill>
            <a:sysClr val="windowText" lastClr="00000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38"/>
  <sheetViews>
    <sheetView showGridLines="0" tabSelected="1" zoomScaleNormal="100" zoomScalePageLayoutView="110" workbookViewId="0">
      <selection activeCell="D7" sqref="D7"/>
    </sheetView>
  </sheetViews>
  <sheetFormatPr baseColWidth="10" defaultRowHeight="14.5" x14ac:dyDescent="0.35"/>
  <cols>
    <col min="1" max="1" width="60.7265625" customWidth="1"/>
    <col min="2" max="2" width="8.453125" customWidth="1"/>
    <col min="3" max="3" width="15.7265625" customWidth="1"/>
    <col min="4" max="4" width="8.7265625" customWidth="1"/>
    <col min="5" max="5" width="6.7265625" customWidth="1"/>
    <col min="6" max="6" width="9.7265625" customWidth="1"/>
    <col min="7" max="7" width="3.7265625" customWidth="1"/>
    <col min="8" max="8" width="15.7265625" customWidth="1"/>
    <col min="9" max="9" width="8.7265625" customWidth="1"/>
    <col min="10" max="10" width="6.7265625" customWidth="1"/>
    <col min="11" max="11" width="9.7265625" customWidth="1"/>
  </cols>
  <sheetData>
    <row r="1" spans="1:12" ht="15.5" x14ac:dyDescent="0.35">
      <c r="A1" s="6" t="s">
        <v>39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2" ht="27" customHeight="1" x14ac:dyDescent="0.4">
      <c r="A2" s="49" t="s">
        <v>0</v>
      </c>
      <c r="B2" s="4"/>
      <c r="C2" s="4"/>
      <c r="D2" s="4"/>
      <c r="E2" s="4"/>
      <c r="F2" s="4"/>
      <c r="G2" s="4"/>
      <c r="H2" s="4"/>
      <c r="I2" s="4"/>
      <c r="J2" s="4"/>
      <c r="K2" s="50">
        <v>2018</v>
      </c>
    </row>
    <row r="3" spans="1:12" ht="22.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ht="66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2" ht="20.25" customHeight="1" x14ac:dyDescent="0.3">
      <c r="A5" s="4"/>
      <c r="B5" s="4"/>
      <c r="C5" s="86" t="s">
        <v>16</v>
      </c>
      <c r="D5" s="86"/>
      <c r="E5" s="86"/>
      <c r="F5" s="86"/>
      <c r="G5" s="12"/>
      <c r="H5" s="86" t="s">
        <v>17</v>
      </c>
      <c r="I5" s="86"/>
      <c r="J5" s="86"/>
      <c r="K5" s="86"/>
    </row>
    <row r="6" spans="1:12" ht="15" x14ac:dyDescent="0.25">
      <c r="A6" s="29" t="s">
        <v>8</v>
      </c>
      <c r="B6" s="30" t="s">
        <v>1</v>
      </c>
      <c r="C6" s="59"/>
      <c r="D6" s="59" t="s">
        <v>22</v>
      </c>
      <c r="E6" s="66"/>
      <c r="F6" s="59" t="s">
        <v>4</v>
      </c>
      <c r="G6" s="31"/>
      <c r="H6" s="79"/>
      <c r="I6" s="59" t="s">
        <v>22</v>
      </c>
      <c r="J6" s="66"/>
      <c r="K6" s="59" t="s">
        <v>4</v>
      </c>
      <c r="L6" s="1"/>
    </row>
    <row r="7" spans="1:12" ht="18" customHeight="1" x14ac:dyDescent="0.35">
      <c r="A7" s="15" t="s">
        <v>31</v>
      </c>
      <c r="B7" s="16">
        <v>2</v>
      </c>
      <c r="C7" s="60"/>
      <c r="D7" s="83"/>
      <c r="E7" s="67" t="s">
        <v>2</v>
      </c>
      <c r="F7" s="68">
        <f>INT(D7/0.2)*$B7</f>
        <v>0</v>
      </c>
      <c r="G7" s="17"/>
      <c r="H7" s="80"/>
      <c r="I7" s="83"/>
      <c r="J7" s="67" t="s">
        <v>2</v>
      </c>
      <c r="K7" s="68">
        <f>INT(I7/0.2)*$B7</f>
        <v>0</v>
      </c>
    </row>
    <row r="8" spans="1:12" ht="18" customHeight="1" x14ac:dyDescent="0.35">
      <c r="A8" s="18" t="s">
        <v>6</v>
      </c>
      <c r="B8" s="19">
        <v>2</v>
      </c>
      <c r="C8" s="61"/>
      <c r="D8" s="84"/>
      <c r="E8" s="69" t="s">
        <v>15</v>
      </c>
      <c r="F8" s="70">
        <f>INT(D8/50)*$B8</f>
        <v>0</v>
      </c>
      <c r="G8" s="20"/>
      <c r="H8" s="81"/>
      <c r="I8" s="84"/>
      <c r="J8" s="69" t="s">
        <v>15</v>
      </c>
      <c r="K8" s="70">
        <f>INT(I8/50)*$B8</f>
        <v>0</v>
      </c>
    </row>
    <row r="9" spans="1:12" ht="18" customHeight="1" x14ac:dyDescent="0.25">
      <c r="A9" s="18" t="s">
        <v>7</v>
      </c>
      <c r="B9" s="19">
        <v>1</v>
      </c>
      <c r="C9" s="61"/>
      <c r="D9" s="84"/>
      <c r="E9" s="69" t="s">
        <v>3</v>
      </c>
      <c r="F9" s="70">
        <f>INT(D9*$B9)</f>
        <v>0</v>
      </c>
      <c r="G9" s="20"/>
      <c r="H9" s="81"/>
      <c r="I9" s="85"/>
      <c r="J9" s="69"/>
      <c r="K9" s="82"/>
    </row>
    <row r="10" spans="1:12" ht="18" customHeight="1" x14ac:dyDescent="0.25">
      <c r="A10" s="18" t="s">
        <v>9</v>
      </c>
      <c r="B10" s="19">
        <v>2</v>
      </c>
      <c r="C10" s="61"/>
      <c r="D10" s="84"/>
      <c r="E10" s="69" t="s">
        <v>11</v>
      </c>
      <c r="F10" s="70">
        <f>INT(D10/10)*$B10</f>
        <v>0</v>
      </c>
      <c r="G10" s="20"/>
      <c r="H10" s="81"/>
      <c r="I10" s="84"/>
      <c r="J10" s="69" t="s">
        <v>11</v>
      </c>
      <c r="K10" s="70">
        <f>INT(I10/10)*$B10</f>
        <v>0</v>
      </c>
    </row>
    <row r="11" spans="1:12" ht="18" customHeight="1" x14ac:dyDescent="0.25">
      <c r="A11" s="18" t="s">
        <v>10</v>
      </c>
      <c r="B11" s="19">
        <v>1</v>
      </c>
      <c r="C11" s="61"/>
      <c r="D11" s="84"/>
      <c r="E11" s="69" t="s">
        <v>15</v>
      </c>
      <c r="F11" s="70">
        <f>INT(D11/20)*$B11</f>
        <v>0</v>
      </c>
      <c r="G11" s="20"/>
      <c r="H11" s="81"/>
      <c r="I11" s="84"/>
      <c r="J11" s="69" t="s">
        <v>15</v>
      </c>
      <c r="K11" s="70">
        <f>INT(I11/20)*$B11</f>
        <v>0</v>
      </c>
    </row>
    <row r="12" spans="1:12" ht="30" customHeight="1" x14ac:dyDescent="0.25">
      <c r="A12" s="21" t="s">
        <v>18</v>
      </c>
      <c r="B12" s="22"/>
      <c r="C12" s="62"/>
      <c r="D12" s="71"/>
      <c r="E12" s="62"/>
      <c r="F12" s="72">
        <f>SUM(F7:F11)</f>
        <v>0</v>
      </c>
      <c r="G12" s="23"/>
      <c r="H12" s="62"/>
      <c r="I12" s="71"/>
      <c r="J12" s="62"/>
      <c r="K12" s="72">
        <f>SUM(K7:K11)</f>
        <v>0</v>
      </c>
    </row>
    <row r="13" spans="1:12" s="28" customFormat="1" x14ac:dyDescent="0.35">
      <c r="A13" s="25"/>
      <c r="B13" s="26"/>
      <c r="C13" s="63"/>
      <c r="D13" s="73"/>
      <c r="E13" s="63"/>
      <c r="F13" s="74" t="s">
        <v>40</v>
      </c>
      <c r="G13" s="14"/>
      <c r="H13" s="63"/>
      <c r="I13" s="73"/>
      <c r="J13" s="63"/>
      <c r="K13" s="74" t="s">
        <v>41</v>
      </c>
      <c r="L13" s="27"/>
    </row>
    <row r="14" spans="1:12" x14ac:dyDescent="0.35">
      <c r="A14" s="24" t="s">
        <v>14</v>
      </c>
      <c r="B14" s="15"/>
      <c r="C14" s="64" t="s">
        <v>12</v>
      </c>
      <c r="D14" s="83"/>
      <c r="E14" s="67" t="s">
        <v>2</v>
      </c>
      <c r="F14" s="75">
        <f>D14</f>
        <v>0</v>
      </c>
      <c r="G14" s="17"/>
      <c r="H14" s="64" t="s">
        <v>13</v>
      </c>
      <c r="I14" s="83"/>
      <c r="J14" s="67" t="s">
        <v>2</v>
      </c>
      <c r="K14" s="75">
        <f>I14</f>
        <v>0</v>
      </c>
    </row>
    <row r="15" spans="1:12" ht="26.25" customHeight="1" x14ac:dyDescent="0.25">
      <c r="A15" s="3"/>
      <c r="B15" s="4"/>
      <c r="C15" s="63"/>
      <c r="D15" s="63"/>
      <c r="E15" s="63"/>
      <c r="F15" s="63"/>
      <c r="G15" s="13"/>
      <c r="H15" s="63"/>
      <c r="I15" s="63"/>
      <c r="J15" s="63"/>
      <c r="K15" s="63"/>
    </row>
    <row r="16" spans="1:12" s="11" customFormat="1" ht="20.25" customHeight="1" x14ac:dyDescent="0.35">
      <c r="A16" s="7" t="s">
        <v>19</v>
      </c>
      <c r="B16" s="8"/>
      <c r="C16" s="65" t="s">
        <v>20</v>
      </c>
      <c r="D16" s="76"/>
      <c r="E16" s="76"/>
      <c r="F16" s="77">
        <f>IF(F14&lt;&gt;0,ROUND(F12/F14,0),0)</f>
        <v>0</v>
      </c>
      <c r="G16" s="9"/>
      <c r="H16" s="65" t="s">
        <v>21</v>
      </c>
      <c r="I16" s="76"/>
      <c r="J16" s="76"/>
      <c r="K16" s="77">
        <f>IF(K14&lt;&gt;0,ROUND(K12/K14,0),0)</f>
        <v>0</v>
      </c>
      <c r="L16" s="10"/>
    </row>
    <row r="17" spans="1:11" ht="15" x14ac:dyDescent="0.25">
      <c r="A17" s="4"/>
      <c r="B17" s="4"/>
      <c r="C17" s="63"/>
      <c r="D17" s="63"/>
      <c r="E17" s="63"/>
      <c r="F17" s="63"/>
      <c r="G17" s="13"/>
      <c r="H17" s="63"/>
      <c r="I17" s="63"/>
      <c r="J17" s="63"/>
      <c r="K17" s="63"/>
    </row>
    <row r="18" spans="1:11" ht="15" x14ac:dyDescent="0.25">
      <c r="A18" s="24" t="s">
        <v>32</v>
      </c>
      <c r="B18" s="15"/>
      <c r="C18" s="63"/>
      <c r="D18" s="63"/>
      <c r="E18" s="63"/>
      <c r="F18" s="78">
        <f>IF((MOD(F16,5)=0),IF(F16&gt;0,150*(INT(F16/5)-1),150*INT(F16/5)),150*INT(F16/5))*F14</f>
        <v>0</v>
      </c>
      <c r="G18" s="51"/>
      <c r="H18" s="63"/>
      <c r="I18" s="63"/>
      <c r="J18" s="63"/>
      <c r="K18" s="78">
        <f>IF((MOD(K16,5)=0),IF(K16&gt;0,150*(INT(K16/5)-1),150*INT(K16/5)),150*INT(K16/5))*K14</f>
        <v>0</v>
      </c>
    </row>
    <row r="19" spans="1:11" ht="15" x14ac:dyDescent="0.25">
      <c r="A19" s="25"/>
      <c r="B19" s="26"/>
      <c r="C19" s="51"/>
      <c r="D19" s="51"/>
      <c r="E19" s="51"/>
      <c r="F19" s="52"/>
      <c r="G19" s="51"/>
      <c r="H19" s="51"/>
      <c r="I19" s="51"/>
      <c r="J19" s="51"/>
      <c r="K19" s="52"/>
    </row>
    <row r="20" spans="1:11" ht="22.5" customHeight="1" x14ac:dyDescent="0.25">
      <c r="A20" s="54" t="s">
        <v>33</v>
      </c>
      <c r="B20" s="55"/>
      <c r="C20" s="56"/>
      <c r="D20" s="56"/>
      <c r="E20" s="57"/>
      <c r="F20" s="53">
        <f>MIN(F18+K18,600)</f>
        <v>0</v>
      </c>
      <c r="G20" s="51"/>
      <c r="H20" s="51"/>
      <c r="I20" s="51"/>
      <c r="J20" s="51"/>
      <c r="K20" s="52"/>
    </row>
    <row r="21" spans="1:11" ht="15" customHeight="1" x14ac:dyDescent="0.25">
      <c r="C21" s="4"/>
      <c r="D21" s="4"/>
      <c r="E21" s="4"/>
      <c r="F21" s="4"/>
      <c r="G21" s="4"/>
      <c r="H21" s="4"/>
      <c r="I21" s="4"/>
      <c r="J21" s="4"/>
      <c r="K21" s="4"/>
    </row>
    <row r="22" spans="1:11" ht="15" x14ac:dyDescent="0.25">
      <c r="C22" s="32" t="s">
        <v>25</v>
      </c>
      <c r="D22" s="33" t="s">
        <v>5</v>
      </c>
      <c r="E22" s="34"/>
      <c r="F22" s="33" t="s">
        <v>24</v>
      </c>
      <c r="G22" s="33"/>
      <c r="H22" s="33"/>
      <c r="I22" s="43"/>
      <c r="J22" s="43"/>
      <c r="K22" s="44"/>
    </row>
    <row r="23" spans="1:11" x14ac:dyDescent="0.35">
      <c r="C23" s="41"/>
      <c r="D23" s="36" t="s">
        <v>28</v>
      </c>
      <c r="E23" s="37"/>
      <c r="F23" s="36"/>
      <c r="G23" s="58" t="s">
        <v>35</v>
      </c>
      <c r="H23" s="36" t="s">
        <v>34</v>
      </c>
      <c r="I23" s="26"/>
      <c r="J23" s="26"/>
      <c r="K23" s="45"/>
    </row>
    <row r="24" spans="1:11" x14ac:dyDescent="0.35">
      <c r="C24" s="35"/>
      <c r="D24" s="37" t="s">
        <v>29</v>
      </c>
      <c r="E24" s="36" t="s">
        <v>26</v>
      </c>
      <c r="F24" s="28"/>
      <c r="G24" s="58" t="s">
        <v>37</v>
      </c>
      <c r="H24" s="36" t="s">
        <v>34</v>
      </c>
      <c r="I24" s="26"/>
      <c r="J24" s="26"/>
      <c r="K24" s="45"/>
    </row>
    <row r="25" spans="1:11" x14ac:dyDescent="0.35">
      <c r="C25" s="35"/>
      <c r="D25" s="28"/>
      <c r="E25" s="36" t="s">
        <v>27</v>
      </c>
      <c r="F25" s="28"/>
      <c r="G25" s="58" t="s">
        <v>38</v>
      </c>
      <c r="H25" s="36" t="s">
        <v>34</v>
      </c>
      <c r="I25" s="26"/>
      <c r="J25" s="26"/>
      <c r="K25" s="45"/>
    </row>
    <row r="26" spans="1:11" ht="15" x14ac:dyDescent="0.25">
      <c r="C26" s="35"/>
      <c r="D26" s="28"/>
      <c r="E26" s="36" t="s">
        <v>30</v>
      </c>
      <c r="F26" s="28"/>
      <c r="G26" s="38"/>
      <c r="H26" s="36"/>
      <c r="I26" s="26"/>
      <c r="J26" s="26"/>
      <c r="K26" s="45"/>
    </row>
    <row r="27" spans="1:11" x14ac:dyDescent="0.35">
      <c r="A27" s="5"/>
      <c r="B27" s="4"/>
      <c r="C27" s="39"/>
      <c r="D27" s="42" t="s">
        <v>36</v>
      </c>
      <c r="E27" s="40"/>
      <c r="F27" s="40"/>
      <c r="G27" s="40"/>
      <c r="H27" s="40"/>
      <c r="I27" s="46"/>
      <c r="J27" s="46"/>
      <c r="K27" s="47"/>
    </row>
    <row r="28" spans="1:11" ht="15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ht="18.75" customHeight="1" x14ac:dyDescent="0.35">
      <c r="A29" s="48" t="s">
        <v>23</v>
      </c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x14ac:dyDescent="0.3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x14ac:dyDescent="0.3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x14ac:dyDescent="0.3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x14ac:dyDescent="0.3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3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x14ac:dyDescent="0.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x14ac:dyDescent="0.3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x14ac:dyDescent="0.3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</sheetData>
  <sheetProtection password="8D1A" sheet="1" objects="1" scenarios="1"/>
  <mergeCells count="2">
    <mergeCell ref="C5:F5"/>
    <mergeCell ref="H5:K5"/>
  </mergeCells>
  <phoneticPr fontId="2" type="noConversion"/>
  <pageMargins left="0.59055118110236227" right="0.59055118110236227" top="0.59055118110236227" bottom="0.59055118110236227" header="0.39370078740157483" footer="0.39370078740157483"/>
  <pageSetup orientation="portrait" verticalDpi="601" r:id="rId1"/>
  <headerFooter>
    <oddFooter>&amp;R&amp;8Formular Spezialkulturen 15/01</oddFooter>
  </headerFooter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Berechnungen ObstRebbau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Eugen Fricker</cp:lastModifiedBy>
  <cp:lastPrinted>2016-02-03T17:11:47Z</cp:lastPrinted>
  <dcterms:created xsi:type="dcterms:W3CDTF">2014-06-15T12:50:23Z</dcterms:created>
  <dcterms:modified xsi:type="dcterms:W3CDTF">2018-02-01T00:50:18Z</dcterms:modified>
</cp:coreProperties>
</file>